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tabRatio="796"/>
  </bookViews>
  <sheets>
    <sheet name="2022年11月进度及资金拨付公示表" sheetId="9" r:id="rId1"/>
  </sheets>
  <calcPr calcId="144525"/>
</workbook>
</file>

<file path=xl/sharedStrings.xml><?xml version="1.0" encoding="utf-8"?>
<sst xmlns="http://schemas.openxmlformats.org/spreadsheetml/2006/main" count="28" uniqueCount="24">
  <si>
    <t>海安市电子商务进农村综合示范项目建设进度及资金拨付进度公示表</t>
  </si>
  <si>
    <t xml:space="preserve">                                                                填报单位：海安市电子商务进农村综合示范工作领导小组办公室                                                   金额（万元）  时间：2023年12月</t>
  </si>
  <si>
    <t>序号</t>
  </si>
  <si>
    <t>项目名称</t>
  </si>
  <si>
    <t>承办单位</t>
  </si>
  <si>
    <t>中央规划资金</t>
  </si>
  <si>
    <t>本月拨付
资金</t>
  </si>
  <si>
    <t>累计拨付
资金</t>
  </si>
  <si>
    <t>累计拨付比例</t>
  </si>
  <si>
    <t>项目建设内容</t>
  </si>
  <si>
    <t>海安市电子商务公共服务中心</t>
  </si>
  <si>
    <t>江苏立卓信息技术有限公司</t>
  </si>
  <si>
    <t>1．已完成拜访学员/企业6次提供电商服务，拜访企业新奥燃气、老钱牛场、尔康生物公司、科飞鸡蛋、南通舒嫦内衣有限公司、泽顷农场；已完成接待咨询入驻江苏东记企业管理有限公司1家企业；已完成提供电商服务26次，收集直播、会议等相关服务照片；公服中心接待领导视察1次；已完成收集指导企业开店相关资料（店铺截图、产品截图、链接等，以及企业相关信息）；已完成收集各入驻企业沟通双十二活动的店铺截图、素材、直播现场视频、照片拍摄；已完成更新电商大数据系统数据信息。
2．图文宣传14篇稿件，涉及电商干货知识稿件4篇，海安乡镇产业稿件（李堡镇、海安经济技术开发区、南莫镇、曲塘镇）4篇，电商服务站站长培训结业稿件1篇，站点培训通知稿件1篇，人物典型案例-学员王爱勤稿件1篇，海安安市委宣传部领导参观稿件1篇，转载海安文旅关于了不起的海安非遗（绳结、桑皮纸制作技艺）稿件2篇；并在头条号、百家号、一点号、微博、企鹅号等新媒体平台发布；
3．已完成8个视频发布，涉及海安特产-李堡麻虾酱宣传视频、海安项目12月上旬工作动态视频的剪辑、电商服务站站长培训通知视频、海安项目12月下旬工作动态视频、海安农特产品-糯米陈酒视频、海安高新区胡集街道宣传视频、海安隆政街道、海安曲塘镇宣传转载视频的四大平台发布（视频号、抖音号、西瓜视频、腾讯视频）。</t>
  </si>
  <si>
    <t>农村电子商务站点体系、三级物流配送体系</t>
  </si>
  <si>
    <t>1．已完成站点巡查62个（胡集街道，胡集街道兴环村、青萍港村、拥徐村、钟涵村、连港村、谭港村、北景庄村，孙庄街道夏岔村、祖师庙村、仁桥村、孙庄村，曲塘镇万杨村、李庄村、江桥村、银树村、胡庄村、陆庄村、群贤村，城东镇热港村、农林村、新立村、戚庄村，孙庄街道陈港村、银杏村、界河村、海南村、谢庄村、营溪村，隆政街道海北村、建设村、林桥村、隆政村、新丰村、德兴村、联合村，墩头镇新海村、宝祥村，南莫镇，南莫镇校林村、严马村、沙岗村、邓庄村、青墩村，大公镇仲洋村、北凌村，城东镇五坝村、韩徐村、刘缺村，南莫镇柴垛村、黄陈村、高杨村、砖桥村，白甸镇、白甸镇丁华村、刘季村、邹冯村、施溪村，大公镇镇区，大公镇天鹅村、于坝村、王院村）
2．已完成1期站点站长培训；
3．已完成物流中心巡查。</t>
  </si>
  <si>
    <t>现代商贸流通体系</t>
  </si>
  <si>
    <t>1.已完成拜访雅周现代农业产业园，挂牌原产地采购服务中心。
2.已完成拜访南通舒嫦内衣有限公司、科飞生态农业发展有限公司、海安泽顷农业科技有限公司、江苏聚仁农业科技有限公司、大公镇仲洋村名委员会、南通尔康生物有机肥有限公司、江苏天成蛋业有限公司等7家公司沟通产品一件代发，签订电商孵化支持协议，沟通产品包装设计需求等事项。</t>
  </si>
  <si>
    <t>农特产品供应链体系建设</t>
  </si>
  <si>
    <t>农产品上行及文化旅游品牌营销体系建设</t>
  </si>
  <si>
    <t>江苏立卓信息技术有限公司
海安洪家滩文化旅游发展有限公司（成员单位）</t>
  </si>
  <si>
    <t>系统地梳理了40个农产品品种和30家相关企业信息，并完善了农产品资源库。此外，还撰写了两个农产品网销流通标准，为农产品电商流通提供了重要的规范和指导。在品牌建设方面，4家企业已成功申请区域公共品牌，同时及时跟进商标注册事项，确保最终通知的下放时间准确无误。在市场调研方面，我们梳理了近10个农产品的价格表，为农产品定价提供了重要参考。还积极沟通农产品企业店铺情况，与4家企业建立联系。在产品推广方面，为麻虾酱、糯米陈酒等产品撰写了包装设计内容，并挖掘出5家具有线上店铺的企业。在市场分析方面，深入了解了线上产品的规格、价格等信息，为本地农产品制定合理的规划提供了有力参考。这些工作成果不仅丰富了资源库、规范电商流通体系，还为企业提供实质性支持，为后续发展奠定坚实基础。</t>
  </si>
  <si>
    <t>电子商务人才培训体系</t>
  </si>
  <si>
    <t>1．已完成撰写1篇学员典型案例（老钱牛场学员王爱勤）并发布。
2．已完成对接区镇负责人、电商协会、公服中心企业等沟通游学学员名单（已完成参加游学人员名单梳理）；对接公司总部相关负责人沟通游学方向、游学时间等事宜（游学时间：1月8日至11日，常州、溧阳、丹阳）；海安市明创文体商行，沟通游学物料选品、采购（已确认采购物品）；对接海安锦畅汽车租赁有限公司，洽谈车辆租赁、车身横幅张贴等事宜（已撰写客车租赁协议并与企业完成签订），完成整理游学费用明细。
3．已完成拜访新奥燃气学员陈璞，为其梳理海安新奥燃气企业账号发展方向，答疑解惑；拜访老钱牛场学员王爱勤，沟通上架抖音团购和游学事宜。</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</si>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</sst>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sz val="20"/>
      <color rgb="FF000000"/>
      <name val="黑体"/>
      <charset val="134"/>
    </font>
    <font>
      <sz val="10"/>
      <color rgb="FF000000"/>
      <name val="宋体"/>
      <charset val="134"/>
    </font>
    <font>
      <b/>
      <sz val="11"/>
      <color rgb="FF000000"/>
      <name val="宋体"/>
      <charset val="134"/>
    </font>
    <font>
      <sz val="11"/>
      <color rgb="FF000000"/>
      <name val="宋体"/>
      <charset val="134"/>
    </font>
    <font>
      <sz val="12"/>
      <color rgb="FF000000"/>
      <name val="宋体"/>
      <charset val="134"/>
      <scheme val="minor"/>
    </font>
    <font>
      <sz val="11"/>
      <color rgb="FF000000"/>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11" applyNumberFormat="0" applyFont="0" applyAlignment="0" applyProtection="0">
      <alignment vertical="center"/>
    </xf>
    <xf numFmtId="0" fontId="8" fillId="3"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9" applyNumberFormat="0" applyFill="0" applyAlignment="0" applyProtection="0">
      <alignment vertical="center"/>
    </xf>
    <xf numFmtId="0" fontId="18" fillId="0" borderId="9" applyNumberFormat="0" applyFill="0" applyAlignment="0" applyProtection="0">
      <alignment vertical="center"/>
    </xf>
    <xf numFmtId="0" fontId="8" fillId="14" borderId="0" applyNumberFormat="0" applyBorder="0" applyAlignment="0" applyProtection="0">
      <alignment vertical="center"/>
    </xf>
    <xf numFmtId="0" fontId="17" fillId="0" borderId="8" applyNumberFormat="0" applyFill="0" applyAlignment="0" applyProtection="0">
      <alignment vertical="center"/>
    </xf>
    <xf numFmtId="0" fontId="8" fillId="21" borderId="0" applyNumberFormat="0" applyBorder="0" applyAlignment="0" applyProtection="0">
      <alignment vertical="center"/>
    </xf>
    <xf numFmtId="0" fontId="16" fillId="13" borderId="7" applyNumberFormat="0" applyAlignment="0" applyProtection="0">
      <alignment vertical="center"/>
    </xf>
    <xf numFmtId="0" fontId="25" fillId="13" borderId="5" applyNumberFormat="0" applyAlignment="0" applyProtection="0">
      <alignment vertical="center"/>
    </xf>
    <xf numFmtId="0" fontId="21" fillId="17" borderId="10" applyNumberFormat="0" applyAlignment="0" applyProtection="0">
      <alignment vertical="center"/>
    </xf>
    <xf numFmtId="0" fontId="9" fillId="9" borderId="0" applyNumberFormat="0" applyBorder="0" applyAlignment="0" applyProtection="0">
      <alignment vertical="center"/>
    </xf>
    <xf numFmtId="0" fontId="8" fillId="12" borderId="0" applyNumberFormat="0" applyBorder="0" applyAlignment="0" applyProtection="0">
      <alignment vertical="center"/>
    </xf>
    <xf numFmtId="0" fontId="10" fillId="0" borderId="4" applyNumberFormat="0" applyFill="0" applyAlignment="0" applyProtection="0">
      <alignment vertical="center"/>
    </xf>
    <xf numFmtId="0" fontId="15" fillId="0" borderId="6" applyNumberFormat="0" applyFill="0" applyAlignment="0" applyProtection="0">
      <alignment vertical="center"/>
    </xf>
    <xf numFmtId="0" fontId="13" fillId="8" borderId="0" applyNumberFormat="0" applyBorder="0" applyAlignment="0" applyProtection="0">
      <alignment vertical="center"/>
    </xf>
    <xf numFmtId="0" fontId="26" fillId="25" borderId="0" applyNumberFormat="0" applyBorder="0" applyAlignment="0" applyProtection="0">
      <alignment vertical="center"/>
    </xf>
    <xf numFmtId="0" fontId="9" fillId="28" borderId="0" applyNumberFormat="0" applyBorder="0" applyAlignment="0" applyProtection="0">
      <alignment vertical="center"/>
    </xf>
    <xf numFmtId="0" fontId="8" fillId="20" borderId="0" applyNumberFormat="0" applyBorder="0" applyAlignment="0" applyProtection="0">
      <alignment vertical="center"/>
    </xf>
    <xf numFmtId="0" fontId="9" fillId="16" borderId="0" applyNumberFormat="0" applyBorder="0" applyAlignment="0" applyProtection="0">
      <alignment vertical="center"/>
    </xf>
    <xf numFmtId="0" fontId="9" fillId="32"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9" fillId="19" borderId="0" applyNumberFormat="0" applyBorder="0" applyAlignment="0" applyProtection="0">
      <alignment vertical="center"/>
    </xf>
    <xf numFmtId="0" fontId="9" fillId="26" borderId="0" applyNumberFormat="0" applyBorder="0" applyAlignment="0" applyProtection="0">
      <alignment vertical="center"/>
    </xf>
    <xf numFmtId="0" fontId="8" fillId="23" borderId="0" applyNumberFormat="0" applyBorder="0" applyAlignment="0" applyProtection="0">
      <alignment vertical="center"/>
    </xf>
    <xf numFmtId="0" fontId="9" fillId="7" borderId="0" applyNumberFormat="0" applyBorder="0" applyAlignment="0" applyProtection="0">
      <alignment vertical="center"/>
    </xf>
    <xf numFmtId="0" fontId="8" fillId="11" borderId="0" applyNumberFormat="0" applyBorder="0" applyAlignment="0" applyProtection="0">
      <alignment vertical="center"/>
    </xf>
    <xf numFmtId="0" fontId="8" fillId="22"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vertical="center" wrapText="1" readingOrder="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readingOrder="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3" xfId="0" applyFont="1" applyBorder="1" applyAlignment="1">
      <alignment horizontal="left" vertical="center" wrapText="1" readingOrder="1"/>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zoomScale="70" zoomScaleNormal="70" workbookViewId="0">
      <pane xSplit="2" ySplit="3" topLeftCell="C4" activePane="bottomRight" state="frozen"/>
      <selection/>
      <selection pane="topRight"/>
      <selection pane="bottomLeft"/>
      <selection pane="bottomRight" activeCell="H4" sqref="H4"/>
    </sheetView>
  </sheetViews>
  <sheetFormatPr defaultColWidth="9" defaultRowHeight="14.4" outlineLevelCol="7"/>
  <cols>
    <col min="1" max="1" width="7" customWidth="1"/>
    <col min="2" max="2" width="18.2685185185185" customWidth="1"/>
    <col min="3" max="3" width="26.9074074074074" customWidth="1"/>
    <col min="4" max="4" width="11.1759259259259" customWidth="1"/>
    <col min="5" max="5" width="13.0925925925926" customWidth="1"/>
    <col min="6" max="6" width="12.5462962962963" customWidth="1"/>
    <col min="7" max="7" width="10.1759259259259" customWidth="1"/>
    <col min="8" max="8" width="161.62962962963" customWidth="1"/>
  </cols>
  <sheetData>
    <row r="1" ht="29" customHeight="1" spans="1:8">
      <c r="A1" s="1" t="s">
        <v>0</v>
      </c>
      <c r="B1" s="1"/>
      <c r="C1" s="1"/>
      <c r="D1" s="1"/>
      <c r="E1" s="1"/>
      <c r="F1" s="1"/>
      <c r="G1" s="1"/>
      <c r="H1" s="1"/>
    </row>
    <row r="2" ht="24" customHeight="1" spans="1:8">
      <c r="A2" s="2" t="s">
        <v>1</v>
      </c>
      <c r="B2" s="2"/>
      <c r="C2" s="2"/>
      <c r="D2" s="2"/>
      <c r="E2" s="2"/>
      <c r="F2" s="2"/>
      <c r="G2" s="2"/>
      <c r="H2" s="2"/>
    </row>
    <row r="3" ht="50.5" customHeight="1" spans="1:8">
      <c r="A3" s="3" t="s">
        <v>2</v>
      </c>
      <c r="B3" s="3" t="s">
        <v>3</v>
      </c>
      <c r="C3" s="3" t="s">
        <v>4</v>
      </c>
      <c r="D3" s="3" t="s">
        <v>5</v>
      </c>
      <c r="E3" s="3" t="s">
        <v>6</v>
      </c>
      <c r="F3" s="3" t="s">
        <v>7</v>
      </c>
      <c r="G3" s="3" t="s">
        <v>8</v>
      </c>
      <c r="H3" s="3" t="s">
        <v>9</v>
      </c>
    </row>
    <row r="4" ht="153" customHeight="1" spans="1:8">
      <c r="A4" s="4">
        <v>1</v>
      </c>
      <c r="B4" s="4" t="s">
        <v>10</v>
      </c>
      <c r="C4" s="4" t="s">
        <v>11</v>
      </c>
      <c r="D4" s="4">
        <v>200</v>
      </c>
      <c r="E4" s="5">
        <f>D4*0.2</f>
        <v>40</v>
      </c>
      <c r="F4" s="5">
        <f>80+E4</f>
        <v>120</v>
      </c>
      <c r="G4" s="6">
        <f>F4/D4</f>
        <v>0.6</v>
      </c>
      <c r="H4" s="7" t="s">
        <v>12</v>
      </c>
    </row>
    <row r="5" ht="96.5" customHeight="1" spans="1:8">
      <c r="A5" s="4">
        <v>2</v>
      </c>
      <c r="B5" s="8" t="s">
        <v>13</v>
      </c>
      <c r="C5" s="4" t="s">
        <v>11</v>
      </c>
      <c r="D5" s="4">
        <v>260</v>
      </c>
      <c r="E5" s="5">
        <f t="shared" ref="E5:E9" si="0">D5*0.2</f>
        <v>52</v>
      </c>
      <c r="F5" s="5">
        <f>104+E5</f>
        <v>156</v>
      </c>
      <c r="G5" s="6">
        <f t="shared" ref="G5:G10" si="1">F5/D5</f>
        <v>0.6</v>
      </c>
      <c r="H5" s="7" t="s">
        <v>14</v>
      </c>
    </row>
    <row r="6" ht="60" customHeight="1" spans="1:8">
      <c r="A6" s="4">
        <v>3</v>
      </c>
      <c r="B6" s="4" t="s">
        <v>15</v>
      </c>
      <c r="C6" s="4" t="s">
        <v>11</v>
      </c>
      <c r="D6" s="4">
        <v>70</v>
      </c>
      <c r="E6" s="5">
        <f t="shared" si="0"/>
        <v>14</v>
      </c>
      <c r="F6" s="5">
        <f>28+E6</f>
        <v>42</v>
      </c>
      <c r="G6" s="6">
        <f t="shared" si="1"/>
        <v>0.6</v>
      </c>
      <c r="H6" s="9" t="s">
        <v>16</v>
      </c>
    </row>
    <row r="7" ht="60" customHeight="1" spans="1:8">
      <c r="A7" s="4">
        <v>4</v>
      </c>
      <c r="B7" s="10" t="s">
        <v>17</v>
      </c>
      <c r="C7" s="10" t="s">
        <v>11</v>
      </c>
      <c r="D7" s="10">
        <v>100</v>
      </c>
      <c r="E7" s="5">
        <f t="shared" si="0"/>
        <v>20</v>
      </c>
      <c r="F7" s="11">
        <f>40+E7</f>
        <v>60</v>
      </c>
      <c r="G7" s="6">
        <f t="shared" si="1"/>
        <v>0.6</v>
      </c>
      <c r="H7" s="12"/>
    </row>
    <row r="8" ht="128" customHeight="1" spans="1:8">
      <c r="A8" s="4">
        <v>5</v>
      </c>
      <c r="B8" s="4" t="s">
        <v>18</v>
      </c>
      <c r="C8" s="4" t="s">
        <v>19</v>
      </c>
      <c r="D8" s="4">
        <v>190</v>
      </c>
      <c r="E8" s="5">
        <f t="shared" si="0"/>
        <v>38</v>
      </c>
      <c r="F8" s="5">
        <f>76+E8</f>
        <v>114</v>
      </c>
      <c r="G8" s="6">
        <f t="shared" si="1"/>
        <v>0.6</v>
      </c>
      <c r="H8" s="7" t="s">
        <v>20</v>
      </c>
    </row>
    <row r="9" ht="120" customHeight="1" spans="1:8">
      <c r="A9" s="4">
        <v>6</v>
      </c>
      <c r="B9" s="4" t="s">
        <v>21</v>
      </c>
      <c r="C9" s="4" t="s">
        <v>11</v>
      </c>
      <c r="D9" s="13">
        <v>78</v>
      </c>
      <c r="E9" s="5">
        <f t="shared" si="0"/>
        <v>15.6</v>
      </c>
      <c r="F9" s="5">
        <f>31.2+E9</f>
        <v>46.8</v>
      </c>
      <c r="G9" s="6">
        <f t="shared" si="1"/>
        <v>0.6</v>
      </c>
      <c r="H9" s="14" t="s">
        <v>22</v>
      </c>
    </row>
    <row r="10" ht="35.5" customHeight="1" spans="1:8">
      <c r="A10" s="4" t="s">
        <v>23</v>
      </c>
      <c r="B10" s="4"/>
      <c r="C10" s="4"/>
      <c r="D10" s="4">
        <f>SUM(D4:D9)</f>
        <v>898</v>
      </c>
      <c r="E10" s="4">
        <f>SUM(E4:E9)</f>
        <v>179.6</v>
      </c>
      <c r="F10" s="4">
        <f>SUM(F4:F9)</f>
        <v>538.8</v>
      </c>
      <c r="G10" s="6">
        <f t="shared" si="1"/>
        <v>0.6</v>
      </c>
      <c r="H10" s="15"/>
    </row>
    <row r="12" spans="5:5">
      <c r="E12" s="16"/>
    </row>
  </sheetData>
  <mergeCells count="4">
    <mergeCell ref="A1:H1"/>
    <mergeCell ref="A2:H2"/>
    <mergeCell ref="A10:C10"/>
    <mergeCell ref="H6:H7"/>
  </mergeCells>
  <pageMargins left="0.7125" right="0.7125" top="1" bottom="1" header="0.5" footer="0.5"/>
  <pageSetup paperSize="9" scale="51" orientation="landscape"/>
  <headerFooter/>
</worksheet>
</file>

<file path=docProps/app.xml><?xml version="1.0" encoding="utf-8"?>
<Properties xmlns="http://schemas.openxmlformats.org/officeDocument/2006/extended-properties" xmlns:vt="http://schemas.openxmlformats.org/officeDocument/2006/docPropsVTypes">
  <Company>市委办</Company>
  <Application>Microsoft Excel</Application>
  <HeadingPairs>
    <vt:vector size="2" baseType="variant">
      <vt:variant>
        <vt:lpstr>工作表</vt:lpstr>
      </vt:variant>
      <vt:variant>
        <vt:i4>1</vt:i4>
      </vt:variant>
    </vt:vector>
  </HeadingPairs>
  <TitlesOfParts>
    <vt:vector size="1" baseType="lpstr">
      <vt:lpstr>2022年11月进度及资金拨付公示表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Vicky</cp:lastModifiedBy>
  <dcterms:created xsi:type="dcterms:W3CDTF">2020-03-13T00:43:00Z</dcterms:created>
  <cp:lastPrinted>2023-07-12T01:03:00Z</cp:lastPrinted>
  <dcterms:modified xsi:type="dcterms:W3CDTF">2024-02-05T01:31:15Z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93FEC644046C4EAD8071B6AF70DF958C</vt:lpwstr>
  </property>
</Properties>
</file>