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.15" sheetId="2" r:id="rId1"/>
  </sheets>
  <calcPr calcId="144525"/>
</workbook>
</file>

<file path=xl/sharedStrings.xml><?xml version="1.0" encoding="utf-8"?>
<sst xmlns="http://schemas.openxmlformats.org/spreadsheetml/2006/main" count="81" uniqueCount="79">
  <si>
    <t>海安市2024年无人机作业补助申报情况公示表</t>
  </si>
  <si>
    <t>序号</t>
  </si>
  <si>
    <t>申报主体名称</t>
  </si>
  <si>
    <t>负责人
姓名</t>
  </si>
  <si>
    <t>地址
（精确到镇村）</t>
  </si>
  <si>
    <t>申报</t>
  </si>
  <si>
    <t>系统统计在海安有效飞防面积</t>
  </si>
  <si>
    <t>核实作业清单面积</t>
  </si>
  <si>
    <t>应申报面积</t>
  </si>
  <si>
    <t>面积差额比</t>
  </si>
  <si>
    <t>应减差额面积</t>
  </si>
  <si>
    <t>补贴面积</t>
  </si>
  <si>
    <t>土地
流转
面积</t>
  </si>
  <si>
    <t>水稻种植面积</t>
  </si>
  <si>
    <t>作业面积</t>
  </si>
  <si>
    <t>作业清单
面积</t>
  </si>
  <si>
    <t>海安佳热家庭农场</t>
  </si>
  <si>
    <t>朱扣</t>
  </si>
  <si>
    <t>城东镇戚庄村10组</t>
  </si>
  <si>
    <t>海安弘佳果蔬专业合作社</t>
  </si>
  <si>
    <t>黄继荣</t>
  </si>
  <si>
    <t>葛家桥村5、14、15组</t>
  </si>
  <si>
    <t>海安颖鑫家庭农场</t>
  </si>
  <si>
    <t>刘加美</t>
  </si>
  <si>
    <t>海安市城东镇民桥村</t>
  </si>
  <si>
    <t>海安兴林家庭农场</t>
  </si>
  <si>
    <t>邓兴林</t>
  </si>
  <si>
    <t>海安市城东镇农林村</t>
  </si>
  <si>
    <t>海安稻草人家庭农场</t>
  </si>
  <si>
    <t>张峰</t>
  </si>
  <si>
    <t>海安市城东镇堑南村</t>
  </si>
  <si>
    <t>海安万丰家庭农场</t>
  </si>
  <si>
    <t>蒋微微</t>
  </si>
  <si>
    <t>海安市城东镇韩洋村</t>
  </si>
  <si>
    <t>海安年满仓农业机械服务部（个体工商户）</t>
  </si>
  <si>
    <t>施杭根</t>
  </si>
  <si>
    <t>海安金嘉家庭农场</t>
  </si>
  <si>
    <t>薛霞</t>
  </si>
  <si>
    <t>海安鹏鹏家庭农场</t>
  </si>
  <si>
    <t>蔡小林</t>
  </si>
  <si>
    <t>滨海新区角斜镇沿口村</t>
  </si>
  <si>
    <t>海安罗山农机专业合作社</t>
  </si>
  <si>
    <t>罗志山</t>
  </si>
  <si>
    <t>滨海新区角斜镇新坝村</t>
  </si>
  <si>
    <t>海安佳富家庭农场</t>
  </si>
  <si>
    <t>刘佳富</t>
  </si>
  <si>
    <t>曲塘镇龙池村</t>
  </si>
  <si>
    <t>海安长发家庭农场</t>
  </si>
  <si>
    <t>王素芳</t>
  </si>
  <si>
    <t>曲塘镇大陈庄村</t>
  </si>
  <si>
    <t>海安富翔家庭农场</t>
  </si>
  <si>
    <t>马国富</t>
  </si>
  <si>
    <t>曲塘镇罗町村</t>
  </si>
  <si>
    <t>海安张贤富家庭农场</t>
  </si>
  <si>
    <t>张贤富</t>
  </si>
  <si>
    <t>曲塘镇崔母村</t>
  </si>
  <si>
    <t xml:space="preserve">海安万惠家庭农场 </t>
  </si>
  <si>
    <t>万军</t>
  </si>
  <si>
    <t>曲塘镇万杨村</t>
  </si>
  <si>
    <t>海安恒裕家庭农场</t>
  </si>
  <si>
    <t>王俊森</t>
  </si>
  <si>
    <t>大公镇马舍村</t>
  </si>
  <si>
    <t>海安长垎家庭农场</t>
  </si>
  <si>
    <t>崔晨</t>
  </si>
  <si>
    <t>海安市墩头镇长垎村3组</t>
  </si>
  <si>
    <t>海安文俊家庭农场</t>
  </si>
  <si>
    <t>高文俊</t>
  </si>
  <si>
    <t>海安市墩头镇墩头村33组</t>
  </si>
  <si>
    <t>海安亚萍家庭农场</t>
  </si>
  <si>
    <t>王亚萍</t>
  </si>
  <si>
    <t>白甸镇官垛村</t>
  </si>
  <si>
    <t>海安舜翔家庭农场</t>
  </si>
  <si>
    <t>张信华</t>
  </si>
  <si>
    <t>南莫镇砖桥村8组11号</t>
  </si>
  <si>
    <t>海安南莫严存龙家庭农场</t>
  </si>
  <si>
    <t>严存龙</t>
  </si>
  <si>
    <t>南莫镇严马村8组</t>
  </si>
  <si>
    <t>合计</t>
  </si>
  <si>
    <t>备注：1.应补贴面积=系统里实际飞防面积—6*申报水稻种植面积，其中系统实际飞防面积为10月30日系统导出数据。种植面积除了申报外还参照稻谷补贴和家庭农场系统里面积。
     2.应申报作业补助面积和对应的作业清单面积差距在10%以下的，最终补贴面积以设备统计的应申报作业补助面积；应申报作业补助面积和对应的作业清单面积差距在10%以上的，最终补贴面积=应申报作业补助面积—½│应申报作业补助面积-作业清单面积│。
     3.如发现虚假申报情况请拨打监督电话：市农业农村局81868611。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</si>
</sst>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30">
    <font>
      <sz val="11"/>
      <color theme="1"/>
      <name val="宋体"/>
      <charset val="134"/>
      <scheme val="minor"/>
    </font>
    <font>
      <sz val="26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7"/>
  <sheetViews>
    <sheetView tabSelected="1" workbookViewId="0">
      <pane ySplit="4" topLeftCell="A5" activePane="bottomLeft" state="frozen"/>
      <selection/>
      <selection pane="bottomLeft" activeCell="B5" sqref="B5"/>
    </sheetView>
  </sheetViews>
  <sheetFormatPr defaultColWidth="9" defaultRowHeight="31" customHeight="1"/>
  <cols>
    <col min="1" max="1" width="7" style="3" customWidth="1"/>
    <col min="2" max="2" width="21.875" style="1" customWidth="1"/>
    <col min="3" max="3" width="12.375" style="1" customWidth="1"/>
    <col min="4" max="4" width="15.75" style="4" customWidth="1"/>
    <col min="5" max="5" width="10.25" style="1" customWidth="1"/>
    <col min="6" max="6" width="8.75" style="1" customWidth="1"/>
    <col min="7" max="10" width="10.25" style="1" customWidth="1"/>
    <col min="11" max="11" width="13.125" style="1" customWidth="1"/>
    <col min="12" max="12" width="13.125" style="5" customWidth="1"/>
    <col min="13" max="13" width="13.125" style="6" customWidth="1"/>
    <col min="14" max="14" width="13.125" style="7" customWidth="1"/>
    <col min="15" max="16353" width="9" style="1"/>
    <col min="16354" max="16384" width="9" style="8"/>
  </cols>
  <sheetData>
    <row r="1" s="1" customFormat="1" ht="37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1"/>
      <c r="M1" s="32"/>
      <c r="N1" s="33"/>
    </row>
    <row r="2" s="1" customFormat="1" ht="25" customHeight="1" spans="1:14">
      <c r="A2" s="10"/>
      <c r="B2" s="11"/>
      <c r="C2" s="11"/>
      <c r="D2" s="12"/>
      <c r="E2" s="9"/>
      <c r="F2" s="9"/>
      <c r="G2" s="9"/>
      <c r="I2" s="34"/>
      <c r="J2" s="34"/>
      <c r="L2" s="5"/>
      <c r="M2" s="6"/>
      <c r="N2" s="7"/>
    </row>
    <row r="3" s="1" customFormat="1" ht="27" customHeight="1" spans="1:14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/>
      <c r="G3" s="13"/>
      <c r="H3" s="13"/>
      <c r="I3" s="13" t="s">
        <v>6</v>
      </c>
      <c r="J3" s="35" t="s">
        <v>7</v>
      </c>
      <c r="K3" s="36" t="s">
        <v>8</v>
      </c>
      <c r="L3" s="37" t="s">
        <v>9</v>
      </c>
      <c r="M3" s="38" t="s">
        <v>10</v>
      </c>
      <c r="N3" s="39" t="s">
        <v>11</v>
      </c>
    </row>
    <row r="4" s="2" customFormat="1" ht="45" customHeight="1" spans="1:14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15</v>
      </c>
      <c r="I4" s="13"/>
      <c r="J4" s="40"/>
      <c r="K4" s="36"/>
      <c r="L4" s="41"/>
      <c r="M4" s="42"/>
      <c r="N4" s="43"/>
    </row>
    <row r="5" s="2" customFormat="1" ht="28" customHeight="1" spans="1:14">
      <c r="A5" s="14">
        <v>1</v>
      </c>
      <c r="B5" s="15" t="s">
        <v>16</v>
      </c>
      <c r="C5" s="15" t="s">
        <v>17</v>
      </c>
      <c r="D5" s="15" t="s">
        <v>18</v>
      </c>
      <c r="E5" s="15">
        <v>317.11</v>
      </c>
      <c r="F5" s="15">
        <v>317.11</v>
      </c>
      <c r="G5" s="15">
        <v>9176.7</v>
      </c>
      <c r="H5" s="15">
        <v>3305</v>
      </c>
      <c r="I5" s="15">
        <v>6033.85</v>
      </c>
      <c r="J5" s="15">
        <v>3305</v>
      </c>
      <c r="K5" s="29">
        <f>I5-F5*6</f>
        <v>4131.19</v>
      </c>
      <c r="L5" s="44">
        <f>ABS(K5-J5)/K5</f>
        <v>0.199988381071798</v>
      </c>
      <c r="M5" s="45">
        <f>ABS(K5-J5)/2</f>
        <v>413.095</v>
      </c>
      <c r="N5" s="46">
        <v>3718</v>
      </c>
    </row>
    <row r="6" s="1" customFormat="1" ht="28" customHeight="1" spans="1:14">
      <c r="A6" s="16">
        <v>2</v>
      </c>
      <c r="B6" s="15" t="s">
        <v>19</v>
      </c>
      <c r="C6" s="15" t="s">
        <v>20</v>
      </c>
      <c r="D6" s="15" t="s">
        <v>21</v>
      </c>
      <c r="E6" s="15">
        <v>1200</v>
      </c>
      <c r="F6" s="15">
        <v>1170</v>
      </c>
      <c r="G6" s="15">
        <v>9209</v>
      </c>
      <c r="H6" s="15">
        <v>1671.6</v>
      </c>
      <c r="I6" s="15">
        <v>9209.33</v>
      </c>
      <c r="J6" s="15">
        <v>1671.6</v>
      </c>
      <c r="K6" s="29">
        <f t="shared" ref="K6:K12" si="0">I6-F6*6</f>
        <v>2189.33</v>
      </c>
      <c r="L6" s="44">
        <f t="shared" ref="L6:L25" si="1">ABS(K6-J6)/K6</f>
        <v>0.236478740071163</v>
      </c>
      <c r="M6" s="45">
        <f>ABS(K6-J6)/2</f>
        <v>258.865</v>
      </c>
      <c r="N6" s="46">
        <v>1930</v>
      </c>
    </row>
    <row r="7" s="1" customFormat="1" ht="28" customHeight="1" spans="1:14">
      <c r="A7" s="14">
        <v>3</v>
      </c>
      <c r="B7" s="17" t="s">
        <v>22</v>
      </c>
      <c r="C7" s="17" t="s">
        <v>23</v>
      </c>
      <c r="D7" s="15" t="s">
        <v>24</v>
      </c>
      <c r="E7" s="18">
        <v>753.53</v>
      </c>
      <c r="F7" s="18">
        <v>753.53</v>
      </c>
      <c r="G7" s="18">
        <v>6290.6</v>
      </c>
      <c r="H7" s="15">
        <v>1770</v>
      </c>
      <c r="I7" s="15">
        <v>6311.36</v>
      </c>
      <c r="J7" s="15">
        <v>1770</v>
      </c>
      <c r="K7" s="29">
        <f t="shared" si="0"/>
        <v>1790.18</v>
      </c>
      <c r="L7" s="44">
        <f t="shared" si="1"/>
        <v>0.0112726094582668</v>
      </c>
      <c r="M7" s="45">
        <v>0</v>
      </c>
      <c r="N7" s="46">
        <v>1790</v>
      </c>
    </row>
    <row r="8" s="1" customFormat="1" ht="28" customHeight="1" spans="1:14">
      <c r="A8" s="16">
        <v>4</v>
      </c>
      <c r="B8" s="17" t="s">
        <v>25</v>
      </c>
      <c r="C8" s="17" t="s">
        <v>26</v>
      </c>
      <c r="D8" s="15" t="s">
        <v>27</v>
      </c>
      <c r="E8" s="18">
        <v>860.25</v>
      </c>
      <c r="F8" s="18">
        <v>341.73</v>
      </c>
      <c r="G8" s="18">
        <v>6265.3</v>
      </c>
      <c r="H8" s="15">
        <v>4214.92</v>
      </c>
      <c r="I8" s="15">
        <v>6264.95</v>
      </c>
      <c r="J8" s="15">
        <v>4214.92</v>
      </c>
      <c r="K8" s="29">
        <f t="shared" si="0"/>
        <v>4214.57</v>
      </c>
      <c r="L8" s="44">
        <f t="shared" si="1"/>
        <v>8.30452454225138e-5</v>
      </c>
      <c r="M8" s="45">
        <v>0</v>
      </c>
      <c r="N8" s="46">
        <v>4214</v>
      </c>
    </row>
    <row r="9" s="1" customFormat="1" ht="28" customHeight="1" spans="1:14">
      <c r="A9" s="14">
        <v>5</v>
      </c>
      <c r="B9" s="19" t="s">
        <v>28</v>
      </c>
      <c r="C9" s="17" t="s">
        <v>29</v>
      </c>
      <c r="D9" s="15" t="s">
        <v>30</v>
      </c>
      <c r="E9" s="18">
        <v>174.8</v>
      </c>
      <c r="F9" s="18">
        <v>174.8</v>
      </c>
      <c r="G9" s="18">
        <v>4256.3</v>
      </c>
      <c r="H9" s="15">
        <v>3207.5</v>
      </c>
      <c r="I9" s="15">
        <v>4253.94</v>
      </c>
      <c r="J9" s="15">
        <v>3207.5</v>
      </c>
      <c r="K9" s="29">
        <f t="shared" si="0"/>
        <v>3205.14</v>
      </c>
      <c r="L9" s="44">
        <f t="shared" si="1"/>
        <v>0.000736317290352411</v>
      </c>
      <c r="M9" s="45">
        <v>0</v>
      </c>
      <c r="N9" s="46">
        <v>3205</v>
      </c>
    </row>
    <row r="10" s="1" customFormat="1" ht="28" customHeight="1" spans="1:14">
      <c r="A10" s="16">
        <v>6</v>
      </c>
      <c r="B10" s="17" t="s">
        <v>31</v>
      </c>
      <c r="C10" s="20" t="s">
        <v>32</v>
      </c>
      <c r="D10" s="21" t="s">
        <v>33</v>
      </c>
      <c r="E10" s="18">
        <v>839.79</v>
      </c>
      <c r="F10" s="18">
        <v>839.79</v>
      </c>
      <c r="G10" s="18">
        <v>16732.6</v>
      </c>
      <c r="H10" s="22">
        <v>8488.26</v>
      </c>
      <c r="I10" s="24">
        <v>12122.23</v>
      </c>
      <c r="J10" s="22">
        <v>8488.26</v>
      </c>
      <c r="K10" s="29">
        <f t="shared" si="0"/>
        <v>7083.49</v>
      </c>
      <c r="L10" s="44">
        <f t="shared" si="1"/>
        <v>0.198316084303077</v>
      </c>
      <c r="M10" s="45">
        <f>ABS(K10-J10)/2</f>
        <v>702.385</v>
      </c>
      <c r="N10" s="46">
        <v>6381</v>
      </c>
    </row>
    <row r="11" s="1" customFormat="1" ht="28" customHeight="1" spans="1:14">
      <c r="A11" s="14">
        <v>7</v>
      </c>
      <c r="B11" s="17" t="s">
        <v>34</v>
      </c>
      <c r="C11" s="17" t="s">
        <v>35</v>
      </c>
      <c r="D11" s="15" t="s">
        <v>24</v>
      </c>
      <c r="E11" s="18">
        <v>0</v>
      </c>
      <c r="F11" s="18">
        <v>0</v>
      </c>
      <c r="G11" s="18">
        <v>16526.4</v>
      </c>
      <c r="H11" s="18">
        <v>18355</v>
      </c>
      <c r="I11" s="15">
        <v>16665.69</v>
      </c>
      <c r="J11" s="15">
        <v>18355</v>
      </c>
      <c r="K11" s="29">
        <f t="shared" si="0"/>
        <v>16665.69</v>
      </c>
      <c r="L11" s="44">
        <f t="shared" si="1"/>
        <v>0.101364539962042</v>
      </c>
      <c r="M11" s="45">
        <f>ABS(K11-J11)/2</f>
        <v>844.655000000001</v>
      </c>
      <c r="N11" s="46">
        <v>15821</v>
      </c>
    </row>
    <row r="12" s="1" customFormat="1" ht="28" customHeight="1" spans="1:14">
      <c r="A12" s="16">
        <v>8</v>
      </c>
      <c r="B12" s="23" t="s">
        <v>36</v>
      </c>
      <c r="C12" s="23" t="s">
        <v>37</v>
      </c>
      <c r="D12" s="24" t="s">
        <v>30</v>
      </c>
      <c r="E12" s="22">
        <v>1231.47</v>
      </c>
      <c r="F12" s="22">
        <v>1231.47</v>
      </c>
      <c r="G12" s="18">
        <v>31498.9</v>
      </c>
      <c r="H12" s="22">
        <v>28988</v>
      </c>
      <c r="I12" s="15">
        <v>30570.6</v>
      </c>
      <c r="J12" s="24">
        <v>28988</v>
      </c>
      <c r="K12" s="47">
        <f t="shared" si="0"/>
        <v>23181.78</v>
      </c>
      <c r="L12" s="44">
        <f t="shared" si="1"/>
        <v>0.250464804687129</v>
      </c>
      <c r="M12" s="45">
        <f>ABS(K12-J12)/2</f>
        <v>2903.11</v>
      </c>
      <c r="N12" s="46">
        <v>20278</v>
      </c>
    </row>
    <row r="13" s="1" customFormat="1" ht="28" customHeight="1" spans="1:16364">
      <c r="A13" s="14">
        <v>9</v>
      </c>
      <c r="B13" s="15" t="s">
        <v>38</v>
      </c>
      <c r="C13" s="15" t="s">
        <v>39</v>
      </c>
      <c r="D13" s="15" t="s">
        <v>40</v>
      </c>
      <c r="E13" s="15">
        <v>889.792</v>
      </c>
      <c r="F13" s="15">
        <v>853</v>
      </c>
      <c r="G13" s="15">
        <v>10266.1</v>
      </c>
      <c r="H13" s="15">
        <v>5166</v>
      </c>
      <c r="I13" s="15">
        <v>8043.6</v>
      </c>
      <c r="J13" s="15">
        <v>3600</v>
      </c>
      <c r="K13" s="29">
        <f t="shared" ref="K13:K25" si="2">I13-F13*6</f>
        <v>2925.6</v>
      </c>
      <c r="L13" s="44">
        <f t="shared" si="1"/>
        <v>0.230516817063167</v>
      </c>
      <c r="M13" s="45">
        <f>ABS(K13-J13)/2</f>
        <v>337.2</v>
      </c>
      <c r="N13" s="46">
        <v>2588</v>
      </c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</row>
    <row r="14" s="1" customFormat="1" ht="28" customHeight="1" spans="1:16364">
      <c r="A14" s="16">
        <v>10</v>
      </c>
      <c r="B14" s="24" t="s">
        <v>41</v>
      </c>
      <c r="C14" s="24" t="s">
        <v>42</v>
      </c>
      <c r="D14" s="24" t="s">
        <v>43</v>
      </c>
      <c r="E14" s="22">
        <v>0</v>
      </c>
      <c r="F14" s="22">
        <v>0</v>
      </c>
      <c r="G14" s="18">
        <v>7578.2</v>
      </c>
      <c r="H14" s="22">
        <v>7745.6</v>
      </c>
      <c r="I14" s="24">
        <v>7407.85</v>
      </c>
      <c r="J14" s="15">
        <v>7745.6</v>
      </c>
      <c r="K14" s="29">
        <f t="shared" si="2"/>
        <v>7407.85</v>
      </c>
      <c r="L14" s="44">
        <f t="shared" si="1"/>
        <v>0.0455935257868342</v>
      </c>
      <c r="M14" s="45">
        <v>0</v>
      </c>
      <c r="N14" s="46">
        <v>7407</v>
      </c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</row>
    <row r="15" s="1" customFormat="1" ht="28" customHeight="1" spans="1:16364">
      <c r="A15" s="14">
        <v>11</v>
      </c>
      <c r="B15" s="24" t="s">
        <v>44</v>
      </c>
      <c r="C15" s="24" t="s">
        <v>45</v>
      </c>
      <c r="D15" s="24" t="s">
        <v>46</v>
      </c>
      <c r="E15" s="24">
        <v>305</v>
      </c>
      <c r="F15" s="24">
        <v>305</v>
      </c>
      <c r="G15" s="15">
        <v>12568.7</v>
      </c>
      <c r="H15" s="15">
        <v>10697.35</v>
      </c>
      <c r="I15" s="15">
        <v>12549.86</v>
      </c>
      <c r="J15" s="15">
        <v>10697.35</v>
      </c>
      <c r="K15" s="29">
        <f t="shared" si="2"/>
        <v>10719.86</v>
      </c>
      <c r="L15" s="44">
        <f t="shared" si="1"/>
        <v>0.0020998408561306</v>
      </c>
      <c r="M15" s="45">
        <v>0</v>
      </c>
      <c r="N15" s="46">
        <v>10719</v>
      </c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</row>
    <row r="16" s="1" customFormat="1" ht="28" customHeight="1" spans="1:16364">
      <c r="A16" s="16">
        <v>12</v>
      </c>
      <c r="B16" s="15" t="s">
        <v>47</v>
      </c>
      <c r="C16" s="15" t="s">
        <v>48</v>
      </c>
      <c r="D16" s="15" t="s">
        <v>49</v>
      </c>
      <c r="E16" s="18">
        <v>392.3</v>
      </c>
      <c r="F16" s="18">
        <v>310.52</v>
      </c>
      <c r="G16" s="18">
        <v>4506.7</v>
      </c>
      <c r="H16" s="15">
        <v>2673.58</v>
      </c>
      <c r="I16" s="15">
        <v>4506.27</v>
      </c>
      <c r="J16" s="15">
        <v>2673.58</v>
      </c>
      <c r="K16" s="29">
        <f t="shared" si="2"/>
        <v>2643.15</v>
      </c>
      <c r="L16" s="44">
        <f t="shared" si="1"/>
        <v>0.0115127783137544</v>
      </c>
      <c r="M16" s="45">
        <v>0</v>
      </c>
      <c r="N16" s="46">
        <v>2643</v>
      </c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</row>
    <row r="17" s="1" customFormat="1" ht="28" customHeight="1" spans="1:16364">
      <c r="A17" s="14">
        <v>13</v>
      </c>
      <c r="B17" s="24" t="s">
        <v>50</v>
      </c>
      <c r="C17" s="24" t="s">
        <v>51</v>
      </c>
      <c r="D17" s="24" t="s">
        <v>52</v>
      </c>
      <c r="E17" s="22">
        <v>840.84</v>
      </c>
      <c r="F17" s="22">
        <v>840.84</v>
      </c>
      <c r="G17" s="22">
        <v>17071.9</v>
      </c>
      <c r="H17" s="22">
        <v>9751.38</v>
      </c>
      <c r="I17" s="24">
        <v>12904.28</v>
      </c>
      <c r="J17" s="22">
        <v>9751.38</v>
      </c>
      <c r="K17" s="29">
        <f t="shared" si="2"/>
        <v>7859.24</v>
      </c>
      <c r="L17" s="44">
        <f t="shared" si="1"/>
        <v>0.240753558868287</v>
      </c>
      <c r="M17" s="45">
        <f>ABS(K17-J17)/2</f>
        <v>946.07</v>
      </c>
      <c r="N17" s="46">
        <v>6913</v>
      </c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</row>
    <row r="18" s="1" customFormat="1" ht="28" customHeight="1" spans="1:16364">
      <c r="A18" s="16">
        <v>14</v>
      </c>
      <c r="B18" s="15" t="s">
        <v>53</v>
      </c>
      <c r="C18" s="15" t="s">
        <v>54</v>
      </c>
      <c r="D18" s="15" t="s">
        <v>55</v>
      </c>
      <c r="E18" s="18">
        <v>860.2</v>
      </c>
      <c r="F18" s="18">
        <v>860.2</v>
      </c>
      <c r="G18" s="18">
        <v>11237.7</v>
      </c>
      <c r="H18" s="18">
        <v>6175.02</v>
      </c>
      <c r="I18" s="15">
        <v>11235.39</v>
      </c>
      <c r="J18" s="15">
        <v>6175.02</v>
      </c>
      <c r="K18" s="29">
        <f t="shared" si="2"/>
        <v>6074.19</v>
      </c>
      <c r="L18" s="44">
        <f t="shared" si="1"/>
        <v>0.0165997441634195</v>
      </c>
      <c r="M18" s="45">
        <v>0</v>
      </c>
      <c r="N18" s="46">
        <v>6074</v>
      </c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</row>
    <row r="19" s="1" customFormat="1" ht="28" customHeight="1" spans="1:16364">
      <c r="A19" s="14">
        <v>15</v>
      </c>
      <c r="B19" s="15" t="s">
        <v>56</v>
      </c>
      <c r="C19" s="15" t="s">
        <v>57</v>
      </c>
      <c r="D19" s="15" t="s">
        <v>58</v>
      </c>
      <c r="E19" s="18">
        <v>140</v>
      </c>
      <c r="F19" s="18">
        <v>140</v>
      </c>
      <c r="G19" s="18">
        <v>6087.1</v>
      </c>
      <c r="H19" s="18">
        <v>5245</v>
      </c>
      <c r="I19" s="15">
        <v>5970.42</v>
      </c>
      <c r="J19" s="15">
        <v>5245</v>
      </c>
      <c r="K19" s="29">
        <f t="shared" si="2"/>
        <v>5130.42</v>
      </c>
      <c r="L19" s="44">
        <f t="shared" si="1"/>
        <v>0.0223334541811392</v>
      </c>
      <c r="M19" s="45">
        <v>0</v>
      </c>
      <c r="N19" s="46">
        <v>5130</v>
      </c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</row>
    <row r="20" s="1" customFormat="1" ht="28" customHeight="1" spans="1:16364">
      <c r="A20" s="16">
        <v>16</v>
      </c>
      <c r="B20" s="15" t="s">
        <v>59</v>
      </c>
      <c r="C20" s="15" t="s">
        <v>60</v>
      </c>
      <c r="D20" s="15" t="s">
        <v>61</v>
      </c>
      <c r="E20" s="15">
        <v>241.39</v>
      </c>
      <c r="F20" s="15">
        <v>241.39</v>
      </c>
      <c r="G20" s="18">
        <v>5757.4</v>
      </c>
      <c r="H20" s="15">
        <v>4357.38</v>
      </c>
      <c r="I20" s="15">
        <v>4904.09</v>
      </c>
      <c r="J20" s="15">
        <v>4357.38</v>
      </c>
      <c r="K20" s="29">
        <f t="shared" si="2"/>
        <v>3455.75</v>
      </c>
      <c r="L20" s="44">
        <f t="shared" si="1"/>
        <v>0.260907183679375</v>
      </c>
      <c r="M20" s="45">
        <f>ABS(K20-J20)/2</f>
        <v>450.815</v>
      </c>
      <c r="N20" s="46">
        <v>3004</v>
      </c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</row>
    <row r="21" s="1" customFormat="1" ht="28" customHeight="1" spans="1:16364">
      <c r="A21" s="14">
        <v>17</v>
      </c>
      <c r="B21" s="15" t="s">
        <v>62</v>
      </c>
      <c r="C21" s="15" t="s">
        <v>63</v>
      </c>
      <c r="D21" s="15" t="s">
        <v>64</v>
      </c>
      <c r="E21" s="15">
        <v>1350</v>
      </c>
      <c r="F21" s="15">
        <v>1350</v>
      </c>
      <c r="G21" s="18">
        <v>19024</v>
      </c>
      <c r="H21" s="15">
        <v>5762</v>
      </c>
      <c r="I21" s="15">
        <v>12918.08</v>
      </c>
      <c r="J21" s="15">
        <v>5762</v>
      </c>
      <c r="K21" s="29">
        <f t="shared" si="2"/>
        <v>4818.08</v>
      </c>
      <c r="L21" s="44">
        <f t="shared" si="1"/>
        <v>0.195912064556836</v>
      </c>
      <c r="M21" s="45">
        <f>ABS(K21-J21)/2</f>
        <v>471.96</v>
      </c>
      <c r="N21" s="46">
        <v>4346</v>
      </c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</row>
    <row r="22" s="1" customFormat="1" ht="28" customHeight="1" spans="1:16364">
      <c r="A22" s="16">
        <v>18</v>
      </c>
      <c r="B22" s="15" t="s">
        <v>65</v>
      </c>
      <c r="C22" s="15" t="s">
        <v>66</v>
      </c>
      <c r="D22" s="15" t="s">
        <v>67</v>
      </c>
      <c r="E22" s="15">
        <v>624.6</v>
      </c>
      <c r="F22" s="15">
        <v>624.6</v>
      </c>
      <c r="G22" s="18">
        <v>17468</v>
      </c>
      <c r="H22" s="15">
        <v>14514</v>
      </c>
      <c r="I22" s="15">
        <v>17466.13</v>
      </c>
      <c r="J22" s="15">
        <v>14514</v>
      </c>
      <c r="K22" s="29">
        <f t="shared" si="2"/>
        <v>13718.53</v>
      </c>
      <c r="L22" s="44">
        <f t="shared" si="1"/>
        <v>0.0579850756604388</v>
      </c>
      <c r="M22" s="45">
        <v>0</v>
      </c>
      <c r="N22" s="46">
        <v>13718</v>
      </c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</row>
    <row r="23" s="1" customFormat="1" ht="28" customHeight="1" spans="1:16364">
      <c r="A23" s="14">
        <v>19</v>
      </c>
      <c r="B23" s="24" t="s">
        <v>68</v>
      </c>
      <c r="C23" s="24" t="s">
        <v>69</v>
      </c>
      <c r="D23" s="24" t="s">
        <v>70</v>
      </c>
      <c r="E23" s="24">
        <v>282.47</v>
      </c>
      <c r="F23" s="24">
        <v>282.47</v>
      </c>
      <c r="G23" s="25">
        <v>4866.8</v>
      </c>
      <c r="H23" s="24">
        <v>2968</v>
      </c>
      <c r="I23" s="24">
        <v>4742.96</v>
      </c>
      <c r="J23" s="24">
        <v>2968</v>
      </c>
      <c r="K23" s="29">
        <f t="shared" si="2"/>
        <v>3048.14</v>
      </c>
      <c r="L23" s="44">
        <f t="shared" si="1"/>
        <v>0.0262914433064098</v>
      </c>
      <c r="M23" s="45">
        <v>0</v>
      </c>
      <c r="N23" s="46">
        <v>3048</v>
      </c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</row>
    <row r="24" s="1" customFormat="1" ht="28" customHeight="1" spans="1:16364">
      <c r="A24" s="16">
        <v>20</v>
      </c>
      <c r="B24" s="15" t="s">
        <v>71</v>
      </c>
      <c r="C24" s="15" t="s">
        <v>72</v>
      </c>
      <c r="D24" s="15" t="s">
        <v>73</v>
      </c>
      <c r="E24" s="15">
        <v>151.26</v>
      </c>
      <c r="F24" s="15">
        <v>151.26</v>
      </c>
      <c r="G24" s="18">
        <v>10439.1</v>
      </c>
      <c r="H24" s="15">
        <v>7632</v>
      </c>
      <c r="I24" s="15">
        <v>10436.15</v>
      </c>
      <c r="J24" s="15">
        <v>7632</v>
      </c>
      <c r="K24" s="29">
        <f t="shared" si="2"/>
        <v>9528.59</v>
      </c>
      <c r="L24" s="44">
        <f t="shared" si="1"/>
        <v>0.199042040847597</v>
      </c>
      <c r="M24" s="45">
        <f>ABS(K24-J24)/2</f>
        <v>948.295</v>
      </c>
      <c r="N24" s="46">
        <v>8580</v>
      </c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1" customFormat="1" ht="28" customHeight="1" spans="1:16364">
      <c r="A25" s="14">
        <v>21</v>
      </c>
      <c r="B25" s="24" t="s">
        <v>74</v>
      </c>
      <c r="C25" s="24" t="s">
        <v>75</v>
      </c>
      <c r="D25" s="24" t="s">
        <v>76</v>
      </c>
      <c r="E25" s="24">
        <v>302</v>
      </c>
      <c r="F25" s="24">
        <v>302</v>
      </c>
      <c r="G25" s="18">
        <v>32533.2</v>
      </c>
      <c r="H25" s="24">
        <v>19347.4</v>
      </c>
      <c r="I25" s="24">
        <v>20241.74</v>
      </c>
      <c r="J25" s="24">
        <v>19347.4</v>
      </c>
      <c r="K25" s="29">
        <f t="shared" si="2"/>
        <v>18429.74</v>
      </c>
      <c r="L25" s="44">
        <f t="shared" si="1"/>
        <v>0.0497923465008188</v>
      </c>
      <c r="M25" s="45">
        <v>0</v>
      </c>
      <c r="N25" s="46">
        <v>18429</v>
      </c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</row>
    <row r="26" s="1" customFormat="1" customHeight="1" spans="1:16364">
      <c r="A26" s="26" t="s">
        <v>77</v>
      </c>
      <c r="B26" s="27"/>
      <c r="C26" s="27"/>
      <c r="D26" s="28"/>
      <c r="E26" s="29">
        <f t="shared" ref="E26:K26" si="3">SUM(E5:E25)</f>
        <v>11756.802</v>
      </c>
      <c r="F26" s="29">
        <f t="shared" si="3"/>
        <v>11089.71</v>
      </c>
      <c r="G26" s="29">
        <f t="shared" si="3"/>
        <v>259360.7</v>
      </c>
      <c r="H26" s="29">
        <f t="shared" si="3"/>
        <v>172034.99</v>
      </c>
      <c r="I26" s="48">
        <f t="shared" si="3"/>
        <v>224758.77</v>
      </c>
      <c r="J26" s="48">
        <f t="shared" si="3"/>
        <v>170468.99</v>
      </c>
      <c r="K26" s="29">
        <f t="shared" si="3"/>
        <v>158220.51</v>
      </c>
      <c r="L26" s="44"/>
      <c r="M26" s="45">
        <f>SUM(M5:M25)</f>
        <v>8276.45</v>
      </c>
      <c r="N26" s="46">
        <f>SUM(N5:N25)</f>
        <v>149936</v>
      </c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</row>
    <row r="27" s="1" customFormat="1" ht="72" customHeight="1" spans="1:16373">
      <c r="A27" s="30" t="s">
        <v>78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9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</row>
  </sheetData>
  <mergeCells count="15">
    <mergeCell ref="A1:N1"/>
    <mergeCell ref="A2:C2"/>
    <mergeCell ref="E3:H3"/>
    <mergeCell ref="A26:D26"/>
    <mergeCell ref="A27:N27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  <ignoredErrors>
    <ignoredError sqref="I2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2024-06-13T07:07:00Z</dcterms:created>
  <dcterms:modified xsi:type="dcterms:W3CDTF">2024-11-14T05:06:26Z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129857A79650491FB5C1AA2BBFED508D</vt:lpwstr>
  </property>
  <property fmtid="{D5CDD505-2E9C-101B-9397-08002B2CF9AE}" pid="3" name="KSOProductBuildVer">
    <vt:lpwstr>2052-11.8.2.11542</vt:lpwstr>
  </property>
</Properties>
</file>